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<sst xmlns="http://schemas.openxmlformats.org/spreadsheetml/2006/main" count="60" uniqueCount="54">
  <si>
    <t>Total</t>
  </si>
  <si>
    <t>Female</t>
  </si>
  <si>
    <t>Male</t>
  </si>
  <si>
    <t>Attend religious services?</t>
  </si>
  <si>
    <t>Once per week or more</t>
  </si>
  <si>
    <t>A few times per month</t>
  </si>
  <si>
    <t>Once per month or less</t>
  </si>
  <si>
    <t>Never</t>
  </si>
  <si>
    <t>Important Issues -- Pick 3</t>
  </si>
  <si>
    <t>Abortion</t>
  </si>
  <si>
    <t>Gun Laws and Policies</t>
  </si>
  <si>
    <t>Immigration</t>
  </si>
  <si>
    <t>Poverty and Welfare</t>
  </si>
  <si>
    <t>Gender</t>
  </si>
  <si>
    <t>Environmental Issues</t>
  </si>
  <si>
    <t>Turnout</t>
  </si>
  <si>
    <t>Education</t>
  </si>
  <si>
    <t>Total -- Students</t>
  </si>
  <si>
    <t>Grade Level</t>
  </si>
  <si>
    <t>Freshman</t>
  </si>
  <si>
    <t>Sophomore</t>
  </si>
  <si>
    <t>Junior</t>
  </si>
  <si>
    <t>Senior</t>
  </si>
  <si>
    <t>Parent Preference?</t>
  </si>
  <si>
    <t>Possible</t>
  </si>
  <si>
    <t>GHS</t>
  </si>
  <si>
    <t>%Voters</t>
  </si>
  <si>
    <t>Student-Parent Correlation</t>
  </si>
  <si>
    <t>%Voted</t>
  </si>
  <si>
    <t>Unidentified</t>
  </si>
  <si>
    <t>Mock Election 2020 -- Student Results</t>
  </si>
  <si>
    <t>Biden</t>
  </si>
  <si>
    <t>Biden%</t>
  </si>
  <si>
    <t>Trump</t>
  </si>
  <si>
    <t>Trump%</t>
  </si>
  <si>
    <t>Biden/Democrat</t>
  </si>
  <si>
    <t>Trump/Republican</t>
  </si>
  <si>
    <t>Parents Divided</t>
  </si>
  <si>
    <t>Unsure/Did not answer</t>
  </si>
  <si>
    <t>Support for Candidate (5=Strong)</t>
  </si>
  <si>
    <t>Avg.</t>
  </si>
  <si>
    <t>Covid 19 Pandemic</t>
  </si>
  <si>
    <t>LGBTQ Issues</t>
  </si>
  <si>
    <t>Health Care / Medicare / Soc Sec</t>
  </si>
  <si>
    <t>National Debt / Deficit</t>
  </si>
  <si>
    <t>Economy / Jobs</t>
  </si>
  <si>
    <t>Supreme Court</t>
  </si>
  <si>
    <t>Terrorism / Homeland Security</t>
  </si>
  <si>
    <t>Trade Issues</t>
  </si>
  <si>
    <t>Race Issues</t>
  </si>
  <si>
    <t>#1</t>
  </si>
  <si>
    <t>#3</t>
  </si>
  <si>
    <t>#2</t>
  </si>
  <si>
    <t>Candidates' Character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</si>
</sst>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  <numFmt numFmtId="167" formatCode="0.0"/>
    <numFmt numFmtId="168" formatCode="[$-409]dddd\,\ mmmm\ d\,\ yyyy"/>
  </numFmts>
  <fonts count="6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i/>
      <sz val="18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30"/>
      <name val="Arial"/>
      <family val="2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b/>
      <i/>
      <sz val="12"/>
      <color indexed="30"/>
      <name val="Arial"/>
      <family val="2"/>
    </font>
    <font>
      <b/>
      <sz val="13"/>
      <color indexed="10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2"/>
      <color indexed="51"/>
      <name val="Arial"/>
      <family val="2"/>
    </font>
    <font>
      <sz val="12"/>
      <color indexed="17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rgb="FF0000FF"/>
      <name val="Arial"/>
      <family val="2"/>
    </font>
    <font>
      <b/>
      <sz val="13"/>
      <color rgb="FF003DB8"/>
      <name val="Arial"/>
      <family val="2"/>
    </font>
    <font>
      <b/>
      <sz val="12"/>
      <color rgb="FF003DB8"/>
      <name val="Arial"/>
      <family val="2"/>
    </font>
    <font>
      <sz val="12"/>
      <color rgb="FF003DB8"/>
      <name val="Arial"/>
      <family val="2"/>
    </font>
    <font>
      <b/>
      <i/>
      <sz val="12"/>
      <color rgb="FF003DB8"/>
      <name val="Arial"/>
      <family val="2"/>
    </font>
    <font>
      <b/>
      <sz val="13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12"/>
      <color rgb="FFFFCC00"/>
      <name val="Arial"/>
      <family val="2"/>
    </font>
    <font>
      <sz val="12"/>
      <color rgb="FF00B050"/>
      <name val="Arial"/>
      <family val="2"/>
    </font>
    <font>
      <b/>
      <sz val="12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57" applyNumberFormat="1" applyFont="1" applyAlignment="1">
      <alignment/>
    </xf>
    <xf numFmtId="164" fontId="2" fillId="0" borderId="0" xfId="57" applyNumberFormat="1" applyFont="1" applyAlignment="1">
      <alignment horizontal="center"/>
    </xf>
    <xf numFmtId="0" fontId="5" fillId="0" borderId="0" xfId="0" applyFont="1" applyAlignment="1">
      <alignment/>
    </xf>
    <xf numFmtId="164" fontId="1" fillId="0" borderId="0" xfId="57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164" fontId="5" fillId="0" borderId="0" xfId="57" applyNumberFormat="1" applyFont="1" applyAlignment="1">
      <alignment horizontal="center"/>
    </xf>
    <xf numFmtId="0" fontId="11" fillId="0" borderId="0" xfId="0" applyFont="1" applyAlignment="1">
      <alignment horizontal="center"/>
    </xf>
    <xf numFmtId="164" fontId="9" fillId="0" borderId="0" xfId="57" applyNumberFormat="1" applyFont="1" applyAlignment="1">
      <alignment horizontal="center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1" fontId="10" fillId="0" borderId="0" xfId="0" applyNumberFormat="1" applyFont="1" applyAlignment="1">
      <alignment horizontal="center"/>
    </xf>
    <xf numFmtId="0" fontId="57" fillId="0" borderId="0" xfId="0" applyFont="1" applyAlignment="1">
      <alignment horizontal="center"/>
    </xf>
    <xf numFmtId="0" fontId="12" fillId="0" borderId="0" xfId="0" applyFont="1" applyAlignment="1">
      <alignment/>
    </xf>
    <xf numFmtId="164" fontId="2" fillId="0" borderId="0" xfId="57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164" fontId="59" fillId="0" borderId="0" xfId="0" applyNumberFormat="1" applyFont="1" applyAlignment="1">
      <alignment horizontal="center"/>
    </xf>
    <xf numFmtId="0" fontId="60" fillId="0" borderId="0" xfId="0" applyFont="1" applyAlignment="1">
      <alignment horizontal="center"/>
    </xf>
    <xf numFmtId="164" fontId="60" fillId="0" borderId="0" xfId="0" applyNumberFormat="1" applyFont="1" applyAlignment="1">
      <alignment horizontal="center"/>
    </xf>
    <xf numFmtId="0" fontId="61" fillId="0" borderId="0" xfId="0" applyFont="1" applyAlignment="1">
      <alignment horizontal="center"/>
    </xf>
    <xf numFmtId="164" fontId="62" fillId="0" borderId="0" xfId="0" applyNumberFormat="1" applyFont="1" applyAlignment="1">
      <alignment horizontal="center"/>
    </xf>
    <xf numFmtId="164" fontId="63" fillId="0" borderId="0" xfId="0" applyNumberFormat="1" applyFont="1" applyAlignment="1">
      <alignment horizontal="center"/>
    </xf>
    <xf numFmtId="1" fontId="64" fillId="0" borderId="0" xfId="0" applyNumberFormat="1" applyFont="1" applyAlignment="1">
      <alignment horizontal="center"/>
    </xf>
    <xf numFmtId="164" fontId="64" fillId="0" borderId="0" xfId="0" applyNumberFormat="1" applyFont="1" applyAlignment="1">
      <alignment horizontal="center"/>
    </xf>
    <xf numFmtId="1" fontId="57" fillId="0" borderId="0" xfId="0" applyNumberFormat="1" applyFont="1" applyAlignment="1">
      <alignment horizontal="center"/>
    </xf>
    <xf numFmtId="164" fontId="65" fillId="0" borderId="0" xfId="0" applyNumberFormat="1" applyFont="1" applyAlignment="1">
      <alignment horizontal="center"/>
    </xf>
    <xf numFmtId="0" fontId="61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164" fontId="58" fillId="0" borderId="0" xfId="0" applyNumberFormat="1" applyFont="1" applyAlignment="1">
      <alignment horizontal="center"/>
    </xf>
    <xf numFmtId="0" fontId="66" fillId="0" borderId="0" xfId="0" applyFont="1" applyAlignment="1">
      <alignment horizontal="center"/>
    </xf>
    <xf numFmtId="164" fontId="66" fillId="0" borderId="0" xfId="0" applyNumberFormat="1" applyFont="1" applyAlignment="1">
      <alignment horizontal="center"/>
    </xf>
    <xf numFmtId="0" fontId="67" fillId="0" borderId="0" xfId="0" applyFont="1" applyAlignment="1">
      <alignment horizontal="center"/>
    </xf>
    <xf numFmtId="164" fontId="67" fillId="0" borderId="0" xfId="0" applyNumberFormat="1" applyFont="1" applyAlignment="1">
      <alignment horizontal="center"/>
    </xf>
    <xf numFmtId="164" fontId="57" fillId="0" borderId="0" xfId="0" applyNumberFormat="1" applyFont="1" applyAlignment="1">
      <alignment horizontal="center"/>
    </xf>
    <xf numFmtId="164" fontId="68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61" fillId="0" borderId="0" xfId="0" applyNumberFormat="1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65" fillId="0" borderId="0" xfId="0" applyFont="1" applyAlignment="1">
      <alignment horizontal="left"/>
    </xf>
    <xf numFmtId="0" fontId="62" fillId="0" borderId="0" xfId="0" applyFont="1" applyAlignment="1">
      <alignment horizontal="center"/>
    </xf>
    <xf numFmtId="1" fontId="65" fillId="0" borderId="0" xfId="0" applyNumberFormat="1" applyFont="1" applyAlignment="1">
      <alignment horizontal="center"/>
    </xf>
    <xf numFmtId="164" fontId="10" fillId="0" borderId="0" xfId="57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PageLayoutView="0" workbookViewId="0" topLeftCell="A1">
      <selection activeCell="A33" sqref="A33"/>
    </sheetView>
  </sheetViews>
  <sheetFormatPr defaultColWidth="9.140625" defaultRowHeight="12.75"/>
  <cols>
    <col min="1" max="1" width="36.00390625" style="1" customWidth="1"/>
    <col min="2" max="2" width="12.7109375" style="2" customWidth="1"/>
    <col min="3" max="5" width="12.7109375" style="9" customWidth="1"/>
    <col min="6" max="6" width="11.00390625" style="2" bestFit="1" customWidth="1"/>
    <col min="7" max="7" width="11.00390625" style="2" customWidth="1"/>
    <col min="8" max="8" width="9.140625" style="3" customWidth="1"/>
    <col min="9" max="9" width="12.28125" style="3" customWidth="1"/>
    <col min="10" max="11" width="11.421875" style="3" customWidth="1"/>
    <col min="12" max="16384" width="9.140625" style="3" customWidth="1"/>
  </cols>
  <sheetData>
    <row r="1" spans="1:7" s="10" customFormat="1" ht="23.25">
      <c r="A1" s="32" t="s">
        <v>30</v>
      </c>
      <c r="B1" s="32"/>
      <c r="C1" s="32"/>
      <c r="D1" s="32"/>
      <c r="E1" s="32"/>
      <c r="F1" s="32"/>
      <c r="G1" s="11"/>
    </row>
    <row r="3" spans="1:11" s="8" customFormat="1" ht="16.5">
      <c r="A3" s="7"/>
      <c r="B3" s="35" t="s">
        <v>31</v>
      </c>
      <c r="C3" s="36" t="s">
        <v>32</v>
      </c>
      <c r="D3" s="41" t="s">
        <v>33</v>
      </c>
      <c r="E3" s="41" t="s">
        <v>34</v>
      </c>
      <c r="F3" s="8" t="s">
        <v>0</v>
      </c>
      <c r="G3" s="8" t="s">
        <v>28</v>
      </c>
      <c r="J3" s="33" t="s">
        <v>15</v>
      </c>
      <c r="K3" s="33"/>
    </row>
    <row r="4" spans="1:11" s="5" customFormat="1" ht="15.75">
      <c r="A4" s="4" t="s">
        <v>17</v>
      </c>
      <c r="B4" s="37">
        <v>327</v>
      </c>
      <c r="C4" s="38">
        <f>B4/F4</f>
        <v>0.4698275862068966</v>
      </c>
      <c r="D4" s="42">
        <v>369</v>
      </c>
      <c r="E4" s="43">
        <f>D4/F4</f>
        <v>0.5301724137931034</v>
      </c>
      <c r="F4" s="12">
        <f>B4+D4</f>
        <v>696</v>
      </c>
      <c r="G4" s="14">
        <f>F4/K12</f>
        <v>0.57189811010682</v>
      </c>
      <c r="I4" s="13"/>
      <c r="J4" s="31">
        <f>J12/K12</f>
        <v>0.57189811010682</v>
      </c>
      <c r="K4" s="31"/>
    </row>
    <row r="5" spans="1:7" s="5" customFormat="1" ht="15.75">
      <c r="A5" s="4"/>
      <c r="B5" s="37"/>
      <c r="C5" s="38"/>
      <c r="D5" s="44"/>
      <c r="E5" s="43"/>
      <c r="F5" s="12"/>
      <c r="G5" s="12"/>
    </row>
    <row r="6" spans="1:11" s="5" customFormat="1" ht="15.75">
      <c r="A6" s="4" t="s">
        <v>18</v>
      </c>
      <c r="B6" s="37"/>
      <c r="C6" s="38"/>
      <c r="D6" s="44"/>
      <c r="E6" s="43"/>
      <c r="F6" s="12"/>
      <c r="G6" s="12" t="s">
        <v>26</v>
      </c>
      <c r="J6" s="24" t="s">
        <v>15</v>
      </c>
      <c r="K6" s="24" t="s">
        <v>24</v>
      </c>
    </row>
    <row r="7" spans="1:12" s="5" customFormat="1" ht="15.75">
      <c r="A7" s="46" t="s">
        <v>19</v>
      </c>
      <c r="B7" s="39">
        <v>83</v>
      </c>
      <c r="C7" s="38">
        <f>B7/F7</f>
        <v>0.6014492753623188</v>
      </c>
      <c r="D7" s="44">
        <v>55</v>
      </c>
      <c r="E7" s="43">
        <f>D7/F7</f>
        <v>0.39855072463768115</v>
      </c>
      <c r="F7" s="12">
        <f aca="true" t="shared" si="0" ref="F7:F46">B7+D7</f>
        <v>138</v>
      </c>
      <c r="G7" s="16">
        <f>F7/(F7+F8+F9+F10)</f>
        <v>0.1994219653179191</v>
      </c>
      <c r="I7" s="15" t="s">
        <v>19</v>
      </c>
      <c r="J7" s="22">
        <v>138</v>
      </c>
      <c r="K7" s="22">
        <v>305</v>
      </c>
      <c r="L7" s="23">
        <f>J7/K7</f>
        <v>0.4524590163934426</v>
      </c>
    </row>
    <row r="8" spans="1:12" s="5" customFormat="1" ht="15.75">
      <c r="A8" s="26" t="s">
        <v>20</v>
      </c>
      <c r="B8" s="39">
        <v>81</v>
      </c>
      <c r="C8" s="38">
        <f>B8/F8</f>
        <v>0.44021739130434784</v>
      </c>
      <c r="D8" s="44">
        <v>103</v>
      </c>
      <c r="E8" s="43">
        <f>D8/F8</f>
        <v>0.5597826086956522</v>
      </c>
      <c r="F8" s="12">
        <f t="shared" si="0"/>
        <v>184</v>
      </c>
      <c r="G8" s="16">
        <f>F8/(F7+F8+F8+F10)</f>
        <v>0.2754491017964072</v>
      </c>
      <c r="I8" s="15" t="s">
        <v>20</v>
      </c>
      <c r="J8" s="22">
        <v>184</v>
      </c>
      <c r="K8" s="22">
        <v>313</v>
      </c>
      <c r="L8" s="23">
        <f>J8/K8</f>
        <v>0.5878594249201278</v>
      </c>
    </row>
    <row r="9" spans="1:12" s="5" customFormat="1" ht="15.75">
      <c r="A9" s="26" t="s">
        <v>21</v>
      </c>
      <c r="B9" s="39">
        <v>83</v>
      </c>
      <c r="C9" s="38">
        <f>B9/F9</f>
        <v>0.39903846153846156</v>
      </c>
      <c r="D9" s="44">
        <v>125</v>
      </c>
      <c r="E9" s="43">
        <f aca="true" t="shared" si="1" ref="E9:E46">D9/F9</f>
        <v>0.6009615384615384</v>
      </c>
      <c r="F9" s="12">
        <f t="shared" si="0"/>
        <v>208</v>
      </c>
      <c r="G9" s="16">
        <f>F9/(F7+F8+F9+F10)</f>
        <v>0.30057803468208094</v>
      </c>
      <c r="I9" s="15" t="s">
        <v>21</v>
      </c>
      <c r="J9" s="22">
        <v>208</v>
      </c>
      <c r="K9" s="22">
        <v>296</v>
      </c>
      <c r="L9" s="23">
        <f>J9/K9</f>
        <v>0.7027027027027027</v>
      </c>
    </row>
    <row r="10" spans="1:12" s="5" customFormat="1" ht="15.75">
      <c r="A10" s="26" t="s">
        <v>22</v>
      </c>
      <c r="B10" s="39">
        <v>79</v>
      </c>
      <c r="C10" s="38">
        <f>B10/F10</f>
        <v>0.4876543209876543</v>
      </c>
      <c r="D10" s="44">
        <v>83</v>
      </c>
      <c r="E10" s="43">
        <f t="shared" si="1"/>
        <v>0.5123456790123457</v>
      </c>
      <c r="F10" s="12">
        <f t="shared" si="0"/>
        <v>162</v>
      </c>
      <c r="G10" s="16">
        <f>F10/(F7+F8+F9+F10)</f>
        <v>0.23410404624277456</v>
      </c>
      <c r="I10" s="15" t="s">
        <v>22</v>
      </c>
      <c r="J10" s="22">
        <v>162</v>
      </c>
      <c r="K10" s="22">
        <v>303</v>
      </c>
      <c r="L10" s="23">
        <f>J10/K10</f>
        <v>0.5346534653465347</v>
      </c>
    </row>
    <row r="11" spans="1:12" s="5" customFormat="1" ht="15.75">
      <c r="A11" s="17"/>
      <c r="B11" s="39"/>
      <c r="C11" s="38"/>
      <c r="D11" s="44"/>
      <c r="E11" s="43"/>
      <c r="F11" s="12"/>
      <c r="G11" s="16"/>
      <c r="I11" s="15" t="s">
        <v>29</v>
      </c>
      <c r="J11" s="22">
        <v>4</v>
      </c>
      <c r="K11" s="22">
        <v>0</v>
      </c>
      <c r="L11" s="23"/>
    </row>
    <row r="12" spans="2:12" ht="15.75">
      <c r="B12" s="39"/>
      <c r="C12" s="38"/>
      <c r="D12" s="44"/>
      <c r="E12" s="43"/>
      <c r="F12" s="12"/>
      <c r="G12" s="16"/>
      <c r="I12" s="5" t="s">
        <v>25</v>
      </c>
      <c r="J12" s="6">
        <f>SUM(J7:J11)</f>
        <v>696</v>
      </c>
      <c r="K12" s="6">
        <f>SUM(K7:K11)</f>
        <v>1217</v>
      </c>
      <c r="L12" s="14">
        <f>J12/K12</f>
        <v>0.57189811010682</v>
      </c>
    </row>
    <row r="13" spans="1:7" s="5" customFormat="1" ht="15.75">
      <c r="A13" s="4" t="s">
        <v>13</v>
      </c>
      <c r="B13" s="37"/>
      <c r="C13" s="38"/>
      <c r="D13" s="44"/>
      <c r="E13" s="43"/>
      <c r="F13" s="12"/>
      <c r="G13" s="16"/>
    </row>
    <row r="14" spans="1:11" ht="15.75">
      <c r="A14" s="46" t="s">
        <v>1</v>
      </c>
      <c r="B14" s="39">
        <v>231</v>
      </c>
      <c r="C14" s="38">
        <f>B14/F14</f>
        <v>0.6209677419354839</v>
      </c>
      <c r="D14" s="44">
        <v>141</v>
      </c>
      <c r="E14" s="43">
        <f t="shared" si="1"/>
        <v>0.3790322580645161</v>
      </c>
      <c r="F14" s="12">
        <f t="shared" si="0"/>
        <v>372</v>
      </c>
      <c r="G14" s="16">
        <f>F14/(F14+F15)</f>
        <v>0.5406976744186046</v>
      </c>
      <c r="J14" s="34"/>
      <c r="K14" s="34"/>
    </row>
    <row r="15" spans="1:11" ht="15.75">
      <c r="A15" s="17" t="s">
        <v>2</v>
      </c>
      <c r="B15" s="39">
        <v>92</v>
      </c>
      <c r="C15" s="38">
        <f>B15/F15</f>
        <v>0.2911392405063291</v>
      </c>
      <c r="D15" s="44">
        <v>224</v>
      </c>
      <c r="E15" s="43">
        <f t="shared" si="1"/>
        <v>0.7088607594936709</v>
      </c>
      <c r="F15" s="12">
        <f t="shared" si="0"/>
        <v>316</v>
      </c>
      <c r="G15" s="16">
        <f>F15/(F14+F15)</f>
        <v>0.45930232558139533</v>
      </c>
      <c r="J15" s="31"/>
      <c r="K15" s="31"/>
    </row>
    <row r="16" spans="2:12" ht="15.75">
      <c r="B16" s="39"/>
      <c r="C16" s="38"/>
      <c r="D16" s="44"/>
      <c r="E16" s="43"/>
      <c r="F16" s="12"/>
      <c r="G16" s="16"/>
      <c r="I16" s="15"/>
      <c r="J16" s="22"/>
      <c r="K16" s="22"/>
      <c r="L16" s="22"/>
    </row>
    <row r="17" spans="1:12" s="5" customFormat="1" ht="15.75">
      <c r="A17" s="4" t="s">
        <v>3</v>
      </c>
      <c r="B17" s="37"/>
      <c r="C17" s="38"/>
      <c r="D17" s="44"/>
      <c r="E17" s="43"/>
      <c r="F17" s="12"/>
      <c r="G17" s="16"/>
      <c r="I17" s="15"/>
      <c r="J17" s="24"/>
      <c r="K17" s="24"/>
      <c r="L17" s="22"/>
    </row>
    <row r="18" spans="1:12" ht="15.75">
      <c r="A18" s="17" t="s">
        <v>4</v>
      </c>
      <c r="B18" s="39">
        <v>60</v>
      </c>
      <c r="C18" s="38">
        <f>B18/F18</f>
        <v>0.3870967741935484</v>
      </c>
      <c r="D18" s="44">
        <v>95</v>
      </c>
      <c r="E18" s="43">
        <f t="shared" si="1"/>
        <v>0.6129032258064516</v>
      </c>
      <c r="F18" s="12">
        <f t="shared" si="0"/>
        <v>155</v>
      </c>
      <c r="G18" s="16">
        <f>F18/SUM(F18:F21)</f>
        <v>0.2246376811594203</v>
      </c>
      <c r="I18" s="15"/>
      <c r="J18" s="22"/>
      <c r="K18" s="22"/>
      <c r="L18" s="23"/>
    </row>
    <row r="19" spans="1:12" ht="15.75">
      <c r="A19" s="17" t="s">
        <v>5</v>
      </c>
      <c r="B19" s="39">
        <v>59</v>
      </c>
      <c r="C19" s="38">
        <f>B19/F19</f>
        <v>0.48760330578512395</v>
      </c>
      <c r="D19" s="44">
        <v>62</v>
      </c>
      <c r="E19" s="43">
        <f t="shared" si="1"/>
        <v>0.512396694214876</v>
      </c>
      <c r="F19" s="12">
        <f t="shared" si="0"/>
        <v>121</v>
      </c>
      <c r="G19" s="16">
        <f>F19/SUM(F18:F21)</f>
        <v>0.1753623188405797</v>
      </c>
      <c r="I19" s="15"/>
      <c r="J19" s="22"/>
      <c r="K19" s="22"/>
      <c r="L19" s="23"/>
    </row>
    <row r="20" spans="1:12" ht="15.75">
      <c r="A20" s="26" t="s">
        <v>6</v>
      </c>
      <c r="B20" s="39">
        <v>69</v>
      </c>
      <c r="C20" s="38">
        <f>B20/F20</f>
        <v>0.4233128834355828</v>
      </c>
      <c r="D20" s="44">
        <v>94</v>
      </c>
      <c r="E20" s="43">
        <f t="shared" si="1"/>
        <v>0.5766871165644172</v>
      </c>
      <c r="F20" s="12">
        <f t="shared" si="0"/>
        <v>163</v>
      </c>
      <c r="G20" s="16">
        <f>F20/SUM(F18:F21)</f>
        <v>0.23623188405797102</v>
      </c>
      <c r="I20" s="15"/>
      <c r="J20" s="22"/>
      <c r="K20" s="22"/>
      <c r="L20" s="23"/>
    </row>
    <row r="21" spans="1:12" ht="15.75">
      <c r="A21" s="27" t="s">
        <v>7</v>
      </c>
      <c r="B21" s="39">
        <v>139</v>
      </c>
      <c r="C21" s="38">
        <f>B21/F21</f>
        <v>0.5537848605577689</v>
      </c>
      <c r="D21" s="44">
        <v>112</v>
      </c>
      <c r="E21" s="43">
        <f t="shared" si="1"/>
        <v>0.44621513944223107</v>
      </c>
      <c r="F21" s="12">
        <f t="shared" si="0"/>
        <v>251</v>
      </c>
      <c r="G21" s="16">
        <f>F21/SUM(F18:F21)</f>
        <v>0.36376811594202896</v>
      </c>
      <c r="I21" s="15"/>
      <c r="J21" s="22"/>
      <c r="K21" s="22"/>
      <c r="L21" s="23"/>
    </row>
    <row r="22" spans="1:12" ht="15.75">
      <c r="A22" s="27"/>
      <c r="B22" s="39"/>
      <c r="C22" s="38"/>
      <c r="D22" s="44"/>
      <c r="E22" s="43"/>
      <c r="F22" s="12"/>
      <c r="G22" s="16"/>
      <c r="I22" s="15"/>
      <c r="J22" s="22"/>
      <c r="K22" s="22"/>
      <c r="L22" s="23"/>
    </row>
    <row r="23" spans="1:7" s="5" customFormat="1" ht="15.75">
      <c r="A23" s="4" t="s">
        <v>23</v>
      </c>
      <c r="B23" s="37"/>
      <c r="C23" s="38"/>
      <c r="D23" s="44"/>
      <c r="E23" s="43"/>
      <c r="F23" s="12"/>
      <c r="G23" s="16"/>
    </row>
    <row r="24" spans="1:7" ht="15.75">
      <c r="A24" s="46" t="s">
        <v>35</v>
      </c>
      <c r="B24" s="39">
        <v>151</v>
      </c>
      <c r="C24" s="38">
        <f>B24/F24</f>
        <v>0.9263803680981595</v>
      </c>
      <c r="D24" s="44">
        <v>12</v>
      </c>
      <c r="E24" s="43">
        <f t="shared" si="1"/>
        <v>0.0736196319018405</v>
      </c>
      <c r="F24" s="12">
        <f t="shared" si="0"/>
        <v>163</v>
      </c>
      <c r="G24" s="16">
        <f>F24/SUM(F24:F26)</f>
        <v>0.2429210134128167</v>
      </c>
    </row>
    <row r="25" spans="1:7" ht="15.75">
      <c r="A25" s="26" t="s">
        <v>36</v>
      </c>
      <c r="B25" s="39">
        <v>84</v>
      </c>
      <c r="C25" s="38">
        <f>B25/F25</f>
        <v>0.22163588390501318</v>
      </c>
      <c r="D25" s="44">
        <v>295</v>
      </c>
      <c r="E25" s="43">
        <f t="shared" si="1"/>
        <v>0.7783641160949868</v>
      </c>
      <c r="F25" s="12">
        <f t="shared" si="0"/>
        <v>379</v>
      </c>
      <c r="G25" s="16">
        <f>F25/SUM(F24:F26)</f>
        <v>0.5648286140089419</v>
      </c>
    </row>
    <row r="26" spans="1:7" ht="15.75">
      <c r="A26" s="18" t="s">
        <v>37</v>
      </c>
      <c r="B26" s="39">
        <v>81</v>
      </c>
      <c r="C26" s="38">
        <f>B26/F26</f>
        <v>0.627906976744186</v>
      </c>
      <c r="D26" s="44">
        <v>48</v>
      </c>
      <c r="E26" s="43">
        <f t="shared" si="1"/>
        <v>0.37209302325581395</v>
      </c>
      <c r="F26" s="12">
        <f t="shared" si="0"/>
        <v>129</v>
      </c>
      <c r="G26" s="16">
        <f>F26/SUM(F24:F26)</f>
        <v>0.19225037257824143</v>
      </c>
    </row>
    <row r="27" spans="1:7" ht="15.75">
      <c r="A27" s="26" t="s">
        <v>38</v>
      </c>
      <c r="B27" s="39">
        <v>11</v>
      </c>
      <c r="C27" s="38">
        <f>B27/F27</f>
        <v>0.44</v>
      </c>
      <c r="D27" s="44">
        <v>14</v>
      </c>
      <c r="E27" s="43">
        <f t="shared" si="1"/>
        <v>0.56</v>
      </c>
      <c r="F27" s="12">
        <f t="shared" si="0"/>
        <v>25</v>
      </c>
      <c r="G27" s="16">
        <f>F27/SUM(F25:F27)</f>
        <v>0.04690431519699812</v>
      </c>
    </row>
    <row r="28" spans="1:7" s="20" customFormat="1" ht="15.75">
      <c r="A28" s="19" t="s">
        <v>27</v>
      </c>
      <c r="B28" s="39">
        <v>151</v>
      </c>
      <c r="C28" s="38">
        <f>B28/F24</f>
        <v>0.9263803680981595</v>
      </c>
      <c r="D28" s="44">
        <v>295</v>
      </c>
      <c r="E28" s="43">
        <f>D28/F25</f>
        <v>0.7783641160949868</v>
      </c>
      <c r="F28" s="12">
        <f t="shared" si="0"/>
        <v>446</v>
      </c>
      <c r="G28" s="25">
        <f>F28/SUM(F24:F25)</f>
        <v>0.8228782287822878</v>
      </c>
    </row>
    <row r="29" spans="1:7" s="20" customFormat="1" ht="15.75">
      <c r="A29" s="19"/>
      <c r="B29" s="39"/>
      <c r="C29" s="38"/>
      <c r="D29" s="44"/>
      <c r="E29" s="43"/>
      <c r="F29" s="12"/>
      <c r="G29" s="25"/>
    </row>
    <row r="30" spans="1:7" s="5" customFormat="1" ht="15.75">
      <c r="A30" s="4" t="s">
        <v>8</v>
      </c>
      <c r="B30" s="37"/>
      <c r="C30" s="38"/>
      <c r="D30" s="44"/>
      <c r="E30" s="43"/>
      <c r="F30" s="12"/>
      <c r="G30" s="16"/>
    </row>
    <row r="31" spans="1:8" s="21" customFormat="1" ht="15">
      <c r="A31" s="64" t="s">
        <v>9</v>
      </c>
      <c r="B31" s="59">
        <v>123</v>
      </c>
      <c r="C31" s="40">
        <f aca="true" t="shared" si="2" ref="C31:C46">B31/F31</f>
        <v>0.5020408163265306</v>
      </c>
      <c r="D31" s="60">
        <v>122</v>
      </c>
      <c r="E31" s="45">
        <f t="shared" si="1"/>
        <v>0.49795918367346936</v>
      </c>
      <c r="F31" s="28">
        <f t="shared" si="0"/>
        <v>245</v>
      </c>
      <c r="G31" s="61">
        <f>F31/F4</f>
        <v>0.35201149425287354</v>
      </c>
      <c r="H31" s="62" t="s">
        <v>51</v>
      </c>
    </row>
    <row r="32" spans="1:8" s="30" customFormat="1" ht="15.75">
      <c r="A32" s="46" t="s">
        <v>53</v>
      </c>
      <c r="B32" s="39">
        <v>65</v>
      </c>
      <c r="C32" s="38">
        <f t="shared" si="2"/>
        <v>0.6435643564356436</v>
      </c>
      <c r="D32" s="44">
        <v>36</v>
      </c>
      <c r="E32" s="43">
        <f t="shared" si="1"/>
        <v>0.3564356435643564</v>
      </c>
      <c r="F32" s="12">
        <f t="shared" si="0"/>
        <v>101</v>
      </c>
      <c r="G32" s="16">
        <f>F32/F4</f>
        <v>0.14511494252873564</v>
      </c>
      <c r="H32" s="63"/>
    </row>
    <row r="33" spans="1:8" s="21" customFormat="1" ht="15">
      <c r="A33" s="64" t="s">
        <v>41</v>
      </c>
      <c r="B33" s="59">
        <v>163</v>
      </c>
      <c r="C33" s="40">
        <f t="shared" si="2"/>
        <v>0.5601374570446735</v>
      </c>
      <c r="D33" s="60">
        <v>128</v>
      </c>
      <c r="E33" s="45">
        <f t="shared" si="1"/>
        <v>0.43986254295532645</v>
      </c>
      <c r="F33" s="28">
        <f t="shared" si="0"/>
        <v>291</v>
      </c>
      <c r="G33" s="61">
        <f>F33/F4</f>
        <v>0.41810344827586204</v>
      </c>
      <c r="H33" s="62" t="s">
        <v>52</v>
      </c>
    </row>
    <row r="34" spans="1:8" s="21" customFormat="1" ht="15">
      <c r="A34" s="58" t="s">
        <v>45</v>
      </c>
      <c r="B34" s="59">
        <v>51</v>
      </c>
      <c r="C34" s="40">
        <f t="shared" si="2"/>
        <v>0.16721311475409836</v>
      </c>
      <c r="D34" s="60">
        <v>254</v>
      </c>
      <c r="E34" s="45">
        <f t="shared" si="1"/>
        <v>0.8327868852459016</v>
      </c>
      <c r="F34" s="28">
        <f t="shared" si="0"/>
        <v>305</v>
      </c>
      <c r="G34" s="61">
        <f>F34/F4</f>
        <v>0.4382183908045977</v>
      </c>
      <c r="H34" s="62" t="s">
        <v>50</v>
      </c>
    </row>
    <row r="35" spans="1:8" ht="15.75">
      <c r="A35" s="26" t="s">
        <v>16</v>
      </c>
      <c r="B35" s="39">
        <v>30</v>
      </c>
      <c r="C35" s="38">
        <f t="shared" si="2"/>
        <v>0.4411764705882353</v>
      </c>
      <c r="D35" s="44">
        <v>38</v>
      </c>
      <c r="E35" s="43">
        <f t="shared" si="1"/>
        <v>0.5588235294117647</v>
      </c>
      <c r="F35" s="12">
        <f t="shared" si="0"/>
        <v>68</v>
      </c>
      <c r="G35" s="16">
        <f>F35/F4</f>
        <v>0.09770114942528736</v>
      </c>
      <c r="H35" s="2"/>
    </row>
    <row r="36" spans="1:8" ht="15.75">
      <c r="A36" s="46" t="s">
        <v>14</v>
      </c>
      <c r="B36" s="39">
        <v>63</v>
      </c>
      <c r="C36" s="38">
        <f t="shared" si="2"/>
        <v>0.7590361445783133</v>
      </c>
      <c r="D36" s="44">
        <v>20</v>
      </c>
      <c r="E36" s="43">
        <f t="shared" si="1"/>
        <v>0.24096385542168675</v>
      </c>
      <c r="F36" s="12">
        <f t="shared" si="0"/>
        <v>83</v>
      </c>
      <c r="G36" s="16">
        <f>F36/F4</f>
        <v>0.11925287356321838</v>
      </c>
      <c r="H36" s="2"/>
    </row>
    <row r="37" spans="1:8" ht="15.75">
      <c r="A37" s="26" t="s">
        <v>10</v>
      </c>
      <c r="B37" s="39">
        <v>26</v>
      </c>
      <c r="C37" s="38">
        <f t="shared" si="2"/>
        <v>0.17567567567567569</v>
      </c>
      <c r="D37" s="44">
        <v>122</v>
      </c>
      <c r="E37" s="43">
        <f t="shared" si="1"/>
        <v>0.8243243243243243</v>
      </c>
      <c r="F37" s="12">
        <f t="shared" si="0"/>
        <v>148</v>
      </c>
      <c r="G37" s="16">
        <f>F37/F4</f>
        <v>0.21264367816091953</v>
      </c>
      <c r="H37" s="2"/>
    </row>
    <row r="38" spans="1:8" s="30" customFormat="1" ht="15.75">
      <c r="A38" s="26" t="s">
        <v>43</v>
      </c>
      <c r="B38" s="39">
        <v>64</v>
      </c>
      <c r="C38" s="38">
        <f t="shared" si="2"/>
        <v>0.49612403100775193</v>
      </c>
      <c r="D38" s="44">
        <v>65</v>
      </c>
      <c r="E38" s="43">
        <f t="shared" si="1"/>
        <v>0.5038759689922481</v>
      </c>
      <c r="F38" s="12">
        <f t="shared" si="0"/>
        <v>129</v>
      </c>
      <c r="G38" s="16">
        <f>F38/F4</f>
        <v>0.1853448275862069</v>
      </c>
      <c r="H38" s="63"/>
    </row>
    <row r="39" spans="1:8" ht="15.75">
      <c r="A39" s="26" t="s">
        <v>11</v>
      </c>
      <c r="B39" s="39">
        <v>22</v>
      </c>
      <c r="C39" s="38">
        <f t="shared" si="2"/>
        <v>0.38596491228070173</v>
      </c>
      <c r="D39" s="44">
        <v>35</v>
      </c>
      <c r="E39" s="43">
        <f t="shared" si="1"/>
        <v>0.6140350877192983</v>
      </c>
      <c r="F39" s="12">
        <f t="shared" si="0"/>
        <v>57</v>
      </c>
      <c r="G39" s="16">
        <f>F39/F4</f>
        <v>0.08189655172413793</v>
      </c>
      <c r="H39" s="2"/>
    </row>
    <row r="40" spans="1:8" ht="15.75">
      <c r="A40" s="46" t="s">
        <v>42</v>
      </c>
      <c r="B40" s="39">
        <v>127</v>
      </c>
      <c r="C40" s="38">
        <f t="shared" si="2"/>
        <v>0.8141025641025641</v>
      </c>
      <c r="D40" s="44">
        <v>29</v>
      </c>
      <c r="E40" s="43">
        <f t="shared" si="1"/>
        <v>0.1858974358974359</v>
      </c>
      <c r="F40" s="12">
        <f t="shared" si="0"/>
        <v>156</v>
      </c>
      <c r="G40" s="16">
        <f>F40/F4</f>
        <v>0.22413793103448276</v>
      </c>
      <c r="H40" s="2"/>
    </row>
    <row r="41" spans="1:8" ht="15.75">
      <c r="A41" s="26" t="s">
        <v>44</v>
      </c>
      <c r="B41" s="39">
        <v>8</v>
      </c>
      <c r="C41" s="38">
        <f t="shared" si="2"/>
        <v>0.25</v>
      </c>
      <c r="D41" s="44">
        <v>24</v>
      </c>
      <c r="E41" s="43">
        <f t="shared" si="1"/>
        <v>0.75</v>
      </c>
      <c r="F41" s="12">
        <f t="shared" si="0"/>
        <v>32</v>
      </c>
      <c r="G41" s="16">
        <f>F41/F4</f>
        <v>0.04597701149425287</v>
      </c>
      <c r="H41" s="2"/>
    </row>
    <row r="42" spans="1:8" ht="15.75">
      <c r="A42" s="26" t="s">
        <v>12</v>
      </c>
      <c r="B42" s="39">
        <v>18</v>
      </c>
      <c r="C42" s="38">
        <f t="shared" si="2"/>
        <v>0.4186046511627907</v>
      </c>
      <c r="D42" s="44">
        <v>25</v>
      </c>
      <c r="E42" s="43">
        <f t="shared" si="1"/>
        <v>0.5813953488372093</v>
      </c>
      <c r="F42" s="12">
        <f t="shared" si="0"/>
        <v>43</v>
      </c>
      <c r="G42" s="16">
        <f>F42/F4</f>
        <v>0.0617816091954023</v>
      </c>
      <c r="H42" s="2"/>
    </row>
    <row r="43" spans="1:8" ht="15.75">
      <c r="A43" s="46" t="s">
        <v>49</v>
      </c>
      <c r="B43" s="39">
        <v>172</v>
      </c>
      <c r="C43" s="38">
        <f t="shared" si="2"/>
        <v>0.7445887445887446</v>
      </c>
      <c r="D43" s="44">
        <v>59</v>
      </c>
      <c r="E43" s="43">
        <f t="shared" si="1"/>
        <v>0.2554112554112554</v>
      </c>
      <c r="F43" s="12">
        <f t="shared" si="0"/>
        <v>231</v>
      </c>
      <c r="G43" s="16">
        <f>F43/F4</f>
        <v>0.33189655172413796</v>
      </c>
      <c r="H43" s="2"/>
    </row>
    <row r="44" spans="1:8" ht="15.75">
      <c r="A44" s="26" t="s">
        <v>46</v>
      </c>
      <c r="B44" s="39">
        <v>16</v>
      </c>
      <c r="C44" s="38">
        <f t="shared" si="2"/>
        <v>0.38095238095238093</v>
      </c>
      <c r="D44" s="44">
        <v>26</v>
      </c>
      <c r="E44" s="43">
        <f t="shared" si="1"/>
        <v>0.6190476190476191</v>
      </c>
      <c r="F44" s="12">
        <f t="shared" si="0"/>
        <v>42</v>
      </c>
      <c r="G44" s="16">
        <f>F44/F4</f>
        <v>0.0603448275862069</v>
      </c>
      <c r="H44" s="2"/>
    </row>
    <row r="45" spans="1:8" ht="15.75">
      <c r="A45" s="26" t="s">
        <v>47</v>
      </c>
      <c r="B45" s="39">
        <v>11</v>
      </c>
      <c r="C45" s="38">
        <f t="shared" si="2"/>
        <v>0.1111111111111111</v>
      </c>
      <c r="D45" s="44">
        <v>88</v>
      </c>
      <c r="E45" s="43">
        <f t="shared" si="1"/>
        <v>0.8888888888888888</v>
      </c>
      <c r="F45" s="12">
        <f t="shared" si="0"/>
        <v>99</v>
      </c>
      <c r="G45" s="16">
        <f>F45/F4</f>
        <v>0.14224137931034483</v>
      </c>
      <c r="H45" s="2"/>
    </row>
    <row r="46" spans="1:8" ht="15.75">
      <c r="A46" s="26" t="s">
        <v>48</v>
      </c>
      <c r="B46" s="39">
        <v>0</v>
      </c>
      <c r="C46" s="38">
        <f t="shared" si="2"/>
        <v>0</v>
      </c>
      <c r="D46" s="44">
        <v>28</v>
      </c>
      <c r="E46" s="43">
        <f t="shared" si="1"/>
        <v>1</v>
      </c>
      <c r="F46" s="12">
        <f t="shared" si="0"/>
        <v>28</v>
      </c>
      <c r="G46" s="16">
        <f>F46/F4</f>
        <v>0.040229885057471264</v>
      </c>
      <c r="H46" s="2"/>
    </row>
    <row r="48" spans="1:11" ht="15.75">
      <c r="A48" s="4" t="s">
        <v>39</v>
      </c>
      <c r="B48" s="47"/>
      <c r="C48" s="48"/>
      <c r="D48" s="49"/>
      <c r="E48" s="50"/>
      <c r="F48" s="51"/>
      <c r="G48" s="52"/>
      <c r="H48" s="53"/>
      <c r="I48" s="53"/>
      <c r="J48" s="2"/>
      <c r="K48" s="2"/>
    </row>
    <row r="49" spans="1:7" ht="15.75">
      <c r="A49" s="46">
        <v>1</v>
      </c>
      <c r="B49" s="47">
        <v>16</v>
      </c>
      <c r="C49" s="54">
        <f>B49/F49</f>
        <v>0.5714285714285714</v>
      </c>
      <c r="D49" s="29">
        <v>12</v>
      </c>
      <c r="E49" s="43">
        <f>D49/F49</f>
        <v>0.42857142857142855</v>
      </c>
      <c r="F49" s="55">
        <f>SUM(B49+D49)</f>
        <v>28</v>
      </c>
      <c r="G49" s="16">
        <f>F49/SUM(F49:F53)</f>
        <v>0.040345821325648415</v>
      </c>
    </row>
    <row r="50" spans="1:7" ht="15.75">
      <c r="A50" s="46">
        <v>2</v>
      </c>
      <c r="B50" s="47">
        <v>39</v>
      </c>
      <c r="C50" s="54">
        <f>B50/F50</f>
        <v>0.7090909090909091</v>
      </c>
      <c r="D50" s="29">
        <v>16</v>
      </c>
      <c r="E50" s="43">
        <f>D50/F50</f>
        <v>0.2909090909090909</v>
      </c>
      <c r="F50" s="55">
        <f>SUM(B50+D50)</f>
        <v>55</v>
      </c>
      <c r="G50" s="16">
        <f>F50/SUM(F49:F53)</f>
        <v>0.0792507204610951</v>
      </c>
    </row>
    <row r="51" spans="1:7" ht="15.75">
      <c r="A51" s="46">
        <v>3</v>
      </c>
      <c r="B51" s="47">
        <v>104</v>
      </c>
      <c r="C51" s="54">
        <f>B51/F51</f>
        <v>0.5942857142857143</v>
      </c>
      <c r="D51" s="29">
        <v>71</v>
      </c>
      <c r="E51" s="43">
        <f>D51/F51</f>
        <v>0.4057142857142857</v>
      </c>
      <c r="F51" s="55">
        <f>SUM(B51+D51)</f>
        <v>175</v>
      </c>
      <c r="G51" s="16">
        <f>F51/SUM(F49:F53)</f>
        <v>0.2521613832853026</v>
      </c>
    </row>
    <row r="52" spans="1:7" ht="15.75">
      <c r="A52" s="46">
        <v>4</v>
      </c>
      <c r="B52" s="47">
        <v>110</v>
      </c>
      <c r="C52" s="54">
        <f>B52/F52</f>
        <v>0.5164319248826291</v>
      </c>
      <c r="D52" s="29">
        <v>103</v>
      </c>
      <c r="E52" s="43">
        <f>D52/F52</f>
        <v>0.4835680751173709</v>
      </c>
      <c r="F52" s="55">
        <f>SUM(B52+D52)</f>
        <v>213</v>
      </c>
      <c r="G52" s="16">
        <f>F52/SUM(F49:F53)</f>
        <v>0.3069164265129683</v>
      </c>
    </row>
    <row r="53" spans="1:7" ht="15.75">
      <c r="A53" s="26">
        <v>5</v>
      </c>
      <c r="B53" s="47">
        <v>57</v>
      </c>
      <c r="C53" s="54">
        <f>B53/F53</f>
        <v>0.2556053811659193</v>
      </c>
      <c r="D53" s="29">
        <v>166</v>
      </c>
      <c r="E53" s="43">
        <f>D53/F53</f>
        <v>0.7443946188340808</v>
      </c>
      <c r="F53" s="55">
        <f>SUM(B53+D53)</f>
        <v>223</v>
      </c>
      <c r="G53" s="16">
        <f>F53/SUM(F49:F53)</f>
        <v>0.32132564841498557</v>
      </c>
    </row>
    <row r="54" spans="2:5" ht="15">
      <c r="B54" s="39" t="s">
        <v>40</v>
      </c>
      <c r="C54" s="56">
        <f>((B49*A49)+(B50*A50)+(B51*A51)+(B52*A52)+(B53*A53))/SUM(B49:B53)</f>
        <v>3.4693251533742333</v>
      </c>
      <c r="D54" s="57" t="s">
        <v>40</v>
      </c>
      <c r="E54" s="57">
        <f>((D49*A49)+(D50*A50)+(D51*A51)+(D52*A52)+(D53*A53))/SUM(D49:D53)</f>
        <v>4.073369565217392</v>
      </c>
    </row>
  </sheetData>
  <sheetProtection/>
  <mergeCells count="5">
    <mergeCell ref="J15:K15"/>
    <mergeCell ref="A1:F1"/>
    <mergeCell ref="J3:K3"/>
    <mergeCell ref="J4:K4"/>
    <mergeCell ref="J14:K14"/>
  </mergeCells>
  <printOptions horizontalCentered="1" verticalCentered="1"/>
  <pageMargins left="0.5" right="0.5" top="0.5" bottom="0.5" header="0.5" footer="0.5"/>
  <pageSetup fitToHeight="1" fitToWidth="1" horizontalDpi="300" verticalDpi="3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Fairview Park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FPS</dc:creator>
  <cp:keywords/>
  <dc:description/>
  <cp:lastModifiedBy>Mark Tomecko</cp:lastModifiedBy>
  <cp:lastPrinted>2008-11-03T00:51:21Z</cp:lastPrinted>
  <dcterms:created xsi:type="dcterms:W3CDTF">2004-11-02T16:43:34Z</dcterms:created>
  <dcterms:modified xsi:type="dcterms:W3CDTF">2020-11-01T21:44:29Z</dcterms:modified>
  <cp:category/>
  <cp:version/>
  <cp:contentType/>
  <cp:contentStatus/>
</cp:coreProperties>
</file>